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G 2022-2023 AZBO\AZBO State\Budget\"/>
    </mc:Choice>
  </mc:AlternateContent>
  <xr:revisionPtr revIDLastSave="0" documentId="8_{4DE15FC3-0037-4B3A-8E81-8B7E96C7C980}" xr6:coauthVersionLast="47" xr6:coauthVersionMax="47" xr10:uidLastSave="{00000000-0000-0000-0000-000000000000}"/>
  <bookViews>
    <workbookView xWindow="780" yWindow="780" windowWidth="27000" windowHeight="14115" firstSheet="1" activeTab="1" xr2:uid="{27D5552E-5046-43E8-B6E9-0E960D3BAA76}"/>
  </bookViews>
  <sheets>
    <sheet name="2023" sheetId="1" r:id="rId1"/>
    <sheet name="2024" sheetId="2" r:id="rId2"/>
  </sheets>
  <definedNames>
    <definedName name="_xlnm.Print_Area" localSheetId="0">'2023'!$A$1:$L$81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2" l="1"/>
  <c r="G30" i="2"/>
  <c r="G11" i="2"/>
  <c r="G71" i="2"/>
  <c r="G67" i="2"/>
  <c r="G63" i="2"/>
  <c r="G58" i="2"/>
  <c r="G49" i="2"/>
  <c r="G24" i="2"/>
  <c r="G15" i="2"/>
  <c r="G36" i="1"/>
  <c r="G11" i="1"/>
  <c r="G17" i="2" l="1"/>
  <c r="G72" i="1"/>
  <c r="G64" i="1"/>
  <c r="G68" i="1"/>
  <c r="G59" i="1"/>
  <c r="G51" i="1"/>
  <c r="G30" i="1"/>
  <c r="G24" i="1"/>
  <c r="G15" i="1"/>
  <c r="G74" i="1" l="1"/>
  <c r="G17" i="1"/>
  <c r="G76" i="1" l="1"/>
  <c r="G81" i="1" s="1"/>
  <c r="G73" i="2"/>
  <c r="G75" i="2" s="1"/>
  <c r="G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R. Grubbs</author>
    <author>tc={22C725BC-60B6-4796-BB3A-577ACF78D72C}</author>
  </authors>
  <commentList>
    <comment ref="H6" authorId="0" shapeId="0" xr:uid="{DBD3D16D-A014-4B76-91BC-DA7AEE8DF5FE}">
      <text>
        <r>
          <rPr>
            <b/>
            <sz val="9"/>
            <color indexed="81"/>
            <rFont val="Tahoma"/>
            <family val="2"/>
          </rPr>
          <t>Michael R. Grubbs:</t>
        </r>
        <r>
          <rPr>
            <sz val="9"/>
            <color indexed="81"/>
            <rFont val="Tahoma"/>
            <family val="2"/>
          </rPr>
          <t xml:space="preserve">
Vendor Tables</t>
        </r>
      </text>
    </comment>
    <comment ref="H7" authorId="0" shapeId="0" xr:uid="{9F8C3C5E-A973-4454-AA65-3BE99F1FA32C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Intitute Lunch Raffle; 50/50; Projected Revenue</t>
        </r>
      </text>
    </comment>
    <comment ref="H22" authorId="0" shapeId="0" xr:uid="{26264E49-E77F-4BBF-82F7-F4880FB873CA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Event Squid</t>
        </r>
      </text>
    </comment>
    <comment ref="H23" authorId="0" shapeId="0" xr:uid="{356295D6-34F0-4592-B4DB-EA3DE8F934ED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MGM Internet Solutions</t>
        </r>
      </text>
    </comment>
    <comment ref="H33" authorId="1" shapeId="0" xr:uid="{22C725BC-60B6-4796-BB3A-577ACF78D72C}">
      <text>
        <t>[Threaded comment]
Your version of Excel allows you to read this threaded comment; however, any edits to it will get removed if the file is opened in a newer version of Excel. Learn more: https://go.microsoft.com/fwlink/?linkid=870924
Comment:
    3 to attend the GLE, Hotel and Registration</t>
      </text>
    </comment>
    <comment ref="H34" authorId="0" shapeId="0" xr:uid="{C124964A-0985-4104-A4AB-227B5D6F6E50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Region XI and ICC Preffered Provider</t>
        </r>
      </text>
    </comment>
    <comment ref="H40" authorId="0" shapeId="0" xr:uid="{6ECA780F-9EA1-4432-B4C5-EB0CC651ED89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Increase $2000 for Public Relations Committee. Other Committees $6000</t>
        </r>
      </text>
    </comment>
    <comment ref="H42" authorId="0" shapeId="0" xr:uid="{B0C6DE17-A7C1-4267-B61F-43CA23B7F692}">
      <text>
        <r>
          <rPr>
            <b/>
            <sz val="9"/>
            <color indexed="81"/>
            <rFont val="Tahoma"/>
            <family val="2"/>
          </rPr>
          <t>Michael R. Grubbs:</t>
        </r>
        <r>
          <rPr>
            <sz val="9"/>
            <color indexed="81"/>
            <rFont val="Tahoma"/>
            <family val="2"/>
          </rPr>
          <t xml:space="preserve">
Includes $10000 for the Region XI event in 2024. Ray to present expenditures to the board. One time expense. </t>
        </r>
      </text>
    </comment>
    <comment ref="H44" authorId="0" shapeId="0" xr:uid="{471744F5-52D8-49F3-8B38-A9C93DE54F2D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ABM; 9 officers, 3 nights</t>
        </r>
      </text>
    </comment>
    <comment ref="H45" authorId="0" shapeId="0" xr:uid="{7813A7DF-B85F-460F-BC17-293635C876D0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ABM Keynote speaker</t>
        </r>
      </text>
    </comment>
    <comment ref="H46" authorId="0" shapeId="0" xr:uid="{F89AE1C3-9F9D-41A9-B002-38D27E541247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ICC ABM $7000
Region XI $500
Chair and Vice Chair</t>
        </r>
      </text>
    </comment>
    <comment ref="H52" authorId="0" shapeId="0" xr:uid="{3CFFA9E2-5649-4ED2-BDB3-F228B8934914}">
      <text>
        <r>
          <rPr>
            <b/>
            <sz val="9"/>
            <color indexed="81"/>
            <rFont val="Tahoma"/>
            <charset val="1"/>
          </rPr>
          <t>Michael R. Grubbs:</t>
        </r>
        <r>
          <rPr>
            <sz val="9"/>
            <color indexed="81"/>
            <rFont val="Tahoma"/>
            <charset val="1"/>
          </rPr>
          <t xml:space="preserve">
New printer; New exec sec computer</t>
        </r>
      </text>
    </comment>
    <comment ref="H54" authorId="0" shapeId="0" xr:uid="{8DAF6243-5F05-4E5A-9EF4-7CF507336875}">
      <text>
        <r>
          <rPr>
            <b/>
            <sz val="9"/>
            <color indexed="81"/>
            <rFont val="Tahoma"/>
            <charset val="1"/>
          </rPr>
          <t xml:space="preserve">Michael R. Grubbs:
</t>
        </r>
        <r>
          <rPr>
            <sz val="9"/>
            <color indexed="81"/>
            <rFont val="Tahoma"/>
            <family val="2"/>
          </rPr>
          <t>Constant Contact and Zoom Fees</t>
        </r>
      </text>
    </comment>
    <comment ref="H55" authorId="0" shapeId="0" xr:uid="{F8FC8D78-DB3D-430A-AEFE-3CAC78ED14DD}">
      <text>
        <r>
          <rPr>
            <b/>
            <sz val="9"/>
            <color indexed="81"/>
            <rFont val="Tahoma"/>
            <family val="2"/>
          </rPr>
          <t>Michael R. Grubbs:</t>
        </r>
        <r>
          <rPr>
            <sz val="9"/>
            <color indexed="81"/>
            <rFont val="Tahoma"/>
            <family val="2"/>
          </rPr>
          <t xml:space="preserve">
Banners for events, signs</t>
        </r>
      </text>
    </comment>
    <comment ref="H56" authorId="0" shapeId="0" xr:uid="{8A9B3BD2-0B64-4200-A1F0-189085D5207B}">
      <text>
        <r>
          <rPr>
            <b/>
            <sz val="9"/>
            <color indexed="81"/>
            <rFont val="Tahoma"/>
            <family val="2"/>
          </rPr>
          <t>Federal Taxes</t>
        </r>
      </text>
    </comment>
    <comment ref="H57" authorId="0" shapeId="0" xr:uid="{B8A9598D-C472-4B4C-94FF-761829E3CDC1}">
      <text>
        <r>
          <rPr>
            <b/>
            <sz val="9"/>
            <color indexed="81"/>
            <rFont val="Tahoma"/>
            <family val="2"/>
          </rPr>
          <t>Michael R. Grubbs:</t>
        </r>
        <r>
          <rPr>
            <sz val="9"/>
            <color indexed="81"/>
            <rFont val="Tahoma"/>
            <family val="2"/>
          </rPr>
          <t xml:space="preserve">
Contingency Fund</t>
        </r>
      </text>
    </comment>
  </commentList>
</comments>
</file>

<file path=xl/sharedStrings.xml><?xml version="1.0" encoding="utf-8"?>
<sst xmlns="http://schemas.openxmlformats.org/spreadsheetml/2006/main" count="136" uniqueCount="65">
  <si>
    <t>AZBO</t>
  </si>
  <si>
    <t>Non-Profit Income</t>
  </si>
  <si>
    <t>Exhibitor Fees</t>
  </si>
  <si>
    <t>Raffle</t>
  </si>
  <si>
    <t>Registrations</t>
  </si>
  <si>
    <t>Sponsors</t>
  </si>
  <si>
    <t>Sales</t>
  </si>
  <si>
    <t>5001 Merchandise</t>
  </si>
  <si>
    <t xml:space="preserve">Sub-Total </t>
  </si>
  <si>
    <t>REVENUE</t>
  </si>
  <si>
    <t>EXPENDITURES</t>
  </si>
  <si>
    <t>2023 BUDGET</t>
  </si>
  <si>
    <t>Advertising</t>
  </si>
  <si>
    <t>Web Site Fees</t>
  </si>
  <si>
    <t>Sub-Total</t>
  </si>
  <si>
    <t>Bank Charges</t>
  </si>
  <si>
    <t>Authorize.Net Fees</t>
  </si>
  <si>
    <t>Bank Charges, Fees, &amp; Taxes</t>
  </si>
  <si>
    <t>Memberships &amp; Sponsorships</t>
  </si>
  <si>
    <t>Contributions &amp; Sponsorships</t>
  </si>
  <si>
    <t>Memberships</t>
  </si>
  <si>
    <t>Member Meetings &amp; Events</t>
  </si>
  <si>
    <t>Awards</t>
  </si>
  <si>
    <t>Event Supplies</t>
  </si>
  <si>
    <t>ABM</t>
  </si>
  <si>
    <t>Facilities</t>
  </si>
  <si>
    <t>Lodging</t>
  </si>
  <si>
    <t>ICC ABM</t>
  </si>
  <si>
    <t>Travel Reimbursements</t>
  </si>
  <si>
    <t>Region XI</t>
  </si>
  <si>
    <t>Golf Tournament</t>
  </si>
  <si>
    <t xml:space="preserve"> Instructors</t>
  </si>
  <si>
    <t>Merchandise</t>
  </si>
  <si>
    <t>Office Expense</t>
  </si>
  <si>
    <t>Capital Equipment</t>
  </si>
  <si>
    <t>Office Supplies</t>
  </si>
  <si>
    <t>On-Line Communication</t>
  </si>
  <si>
    <t>Printing</t>
  </si>
  <si>
    <t>Uncategorized Expense</t>
  </si>
  <si>
    <t>Professional Services</t>
  </si>
  <si>
    <t>Accounting Fees</t>
  </si>
  <si>
    <t>Taxes</t>
  </si>
  <si>
    <t>Insurance</t>
  </si>
  <si>
    <t>Executive Secretary Contract</t>
  </si>
  <si>
    <t>Contract Services</t>
  </si>
  <si>
    <t>Rental Fees</t>
  </si>
  <si>
    <t>Storage</t>
  </si>
  <si>
    <t>TOTAL REVENUE</t>
  </si>
  <si>
    <t>TOTAL EXPENDITURES</t>
  </si>
  <si>
    <t>NET OPERATING REVENUE</t>
  </si>
  <si>
    <t>NET OTHER REVENUE</t>
  </si>
  <si>
    <t>Interst Earned From Checking</t>
  </si>
  <si>
    <t>NET REVENUE</t>
  </si>
  <si>
    <t>Event Squid</t>
  </si>
  <si>
    <t>Chair &amp; Vice Chair</t>
  </si>
  <si>
    <t>3 GLE, Hotel, per diem</t>
  </si>
  <si>
    <t>ABM 9 Officers &amp; Board 3 nights</t>
  </si>
  <si>
    <t>Speakers</t>
  </si>
  <si>
    <t xml:space="preserve"> Advertising &amp; Promotion</t>
  </si>
  <si>
    <t>8625 ABM</t>
  </si>
  <si>
    <t>Committees</t>
  </si>
  <si>
    <t>Quick Books</t>
  </si>
  <si>
    <t>Comments</t>
  </si>
  <si>
    <t xml:space="preserve">Hover over the red triangle to see comments. </t>
  </si>
  <si>
    <t>2024 BUDGET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</si>
</sst>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44" fontId="3" fillId="0" borderId="0" xfId="1" applyFont="1"/>
    <xf numFmtId="44" fontId="5" fillId="0" borderId="0" xfId="1" applyFont="1"/>
    <xf numFmtId="0" fontId="2" fillId="0" borderId="0" xfId="0" applyFont="1" applyAlignment="1">
      <alignment horizontal="right"/>
    </xf>
    <xf numFmtId="6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44" fontId="13" fillId="0" borderId="0" xfId="1" applyFont="1"/>
    <xf numFmtId="44" fontId="14" fillId="0" borderId="0" xfId="1" applyFont="1"/>
    <xf numFmtId="0" fontId="0" fillId="0" borderId="0" xfId="0" applyAlignment="1">
      <alignment horizontal="center"/>
    </xf>
    <xf numFmtId="44" fontId="2" fillId="0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Grubbs" id="{B152F19E-06B1-4240-AE4E-59E5243B339A}" userId="1cd169649375c65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3" dT="2023-10-11T20:35:40.19" personId="{B152F19E-06B1-4240-AE4E-59E5243B339A}" id="{22C725BC-60B6-4796-BB3A-577ACF78D72C}">
    <text>3 to attend the GLE, Hotel and Registration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454F-ADF1-432D-83A3-CA83F8BA49E7}">
  <dimension ref="A1:L81"/>
  <sheetViews>
    <sheetView workbookViewId="0">
      <selection activeCell="G33" sqref="G33"/>
    </sheetView>
  </sheetViews>
  <sheetFormatPr defaultColWidth="9.140625" defaultRowHeight="15.75" x14ac:dyDescent="0.25"/>
  <cols>
    <col min="1" max="6" width="9.140625" style="1"/>
    <col min="7" max="7" width="17.42578125" style="2" customWidth="1"/>
    <col min="8" max="16384" width="9.140625" style="1"/>
  </cols>
  <sheetData>
    <row r="1" spans="1:12" ht="20.2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x14ac:dyDescent="0.3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18.75" x14ac:dyDescent="0.3">
      <c r="A4" s="4" t="s">
        <v>9</v>
      </c>
    </row>
    <row r="5" spans="1:12" x14ac:dyDescent="0.25">
      <c r="B5" s="1">
        <v>4000</v>
      </c>
      <c r="C5" s="1" t="s">
        <v>1</v>
      </c>
    </row>
    <row r="6" spans="1:12" x14ac:dyDescent="0.25">
      <c r="C6" s="1">
        <v>4002</v>
      </c>
      <c r="D6" s="1" t="s">
        <v>2</v>
      </c>
      <c r="G6" s="2">
        <v>6000</v>
      </c>
    </row>
    <row r="7" spans="1:12" x14ac:dyDescent="0.25">
      <c r="C7" s="1">
        <v>4004</v>
      </c>
      <c r="D7" s="1" t="s">
        <v>3</v>
      </c>
      <c r="G7" s="2">
        <v>1000</v>
      </c>
    </row>
    <row r="8" spans="1:12" x14ac:dyDescent="0.25">
      <c r="C8" s="1">
        <v>4005</v>
      </c>
      <c r="D8" s="1" t="s">
        <v>4</v>
      </c>
      <c r="G8" s="2">
        <v>288625</v>
      </c>
      <c r="I8" s="1" t="s">
        <v>59</v>
      </c>
    </row>
    <row r="9" spans="1:12" x14ac:dyDescent="0.25">
      <c r="C9" s="1">
        <v>4007</v>
      </c>
      <c r="D9" s="1" t="s">
        <v>5</v>
      </c>
      <c r="G9" s="2">
        <v>60000</v>
      </c>
    </row>
    <row r="10" spans="1:12" x14ac:dyDescent="0.25">
      <c r="C10" s="1">
        <v>4008</v>
      </c>
      <c r="D10" s="1" t="s">
        <v>30</v>
      </c>
      <c r="G10" s="2">
        <v>2250</v>
      </c>
    </row>
    <row r="11" spans="1:12" x14ac:dyDescent="0.25">
      <c r="B11" s="1">
        <v>4000</v>
      </c>
      <c r="C11" s="1" t="s">
        <v>8</v>
      </c>
      <c r="G11" s="2">
        <f>SUM(G6:G8)+SUM(G9:G9)</f>
        <v>355625</v>
      </c>
    </row>
    <row r="13" spans="1:12" x14ac:dyDescent="0.25">
      <c r="B13" s="1">
        <v>5000</v>
      </c>
      <c r="C13" s="1" t="s">
        <v>6</v>
      </c>
    </row>
    <row r="14" spans="1:12" x14ac:dyDescent="0.25">
      <c r="C14" s="1" t="s">
        <v>7</v>
      </c>
      <c r="G14" s="2">
        <v>500</v>
      </c>
    </row>
    <row r="15" spans="1:12" x14ac:dyDescent="0.25">
      <c r="B15" s="1">
        <v>5000</v>
      </c>
      <c r="C15" s="1" t="s">
        <v>8</v>
      </c>
      <c r="G15" s="2">
        <f t="shared" ref="G15" si="0">SUM(G14)</f>
        <v>500</v>
      </c>
    </row>
    <row r="17" spans="1:9" ht="18.75" x14ac:dyDescent="0.3">
      <c r="B17" s="3" t="s">
        <v>47</v>
      </c>
      <c r="G17" s="7">
        <f t="shared" ref="G17" si="1">SUM(G11+G15)</f>
        <v>356125</v>
      </c>
    </row>
    <row r="20" spans="1:9" ht="18.75" x14ac:dyDescent="0.3">
      <c r="A20" s="4" t="s">
        <v>10</v>
      </c>
    </row>
    <row r="21" spans="1:9" x14ac:dyDescent="0.25">
      <c r="B21" s="1">
        <v>6010</v>
      </c>
      <c r="C21" s="1" t="s">
        <v>58</v>
      </c>
    </row>
    <row r="22" spans="1:9" x14ac:dyDescent="0.25">
      <c r="C22" s="1">
        <v>6011</v>
      </c>
      <c r="D22" s="1" t="s">
        <v>12</v>
      </c>
      <c r="G22" s="2">
        <v>11200</v>
      </c>
      <c r="I22" s="1" t="s">
        <v>53</v>
      </c>
    </row>
    <row r="23" spans="1:9" x14ac:dyDescent="0.25">
      <c r="C23" s="1">
        <v>6012</v>
      </c>
      <c r="D23" s="1" t="s">
        <v>13</v>
      </c>
      <c r="G23" s="2">
        <v>640</v>
      </c>
    </row>
    <row r="24" spans="1:9" x14ac:dyDescent="0.25">
      <c r="B24" s="1">
        <v>6010</v>
      </c>
      <c r="C24" s="1" t="s">
        <v>14</v>
      </c>
      <c r="G24" s="2">
        <f t="shared" ref="G24" si="2">SUM(G22:G23)</f>
        <v>11840</v>
      </c>
    </row>
    <row r="26" spans="1:9" x14ac:dyDescent="0.25">
      <c r="B26" s="8">
        <v>6020</v>
      </c>
      <c r="C26" s="1" t="s">
        <v>17</v>
      </c>
    </row>
    <row r="27" spans="1:9" x14ac:dyDescent="0.25">
      <c r="C27" s="1">
        <v>6021</v>
      </c>
      <c r="D27" s="1" t="s">
        <v>15</v>
      </c>
      <c r="G27" s="2">
        <v>9800</v>
      </c>
    </row>
    <row r="28" spans="1:9" x14ac:dyDescent="0.25">
      <c r="C28" s="1">
        <v>6022</v>
      </c>
      <c r="D28" s="1" t="s">
        <v>16</v>
      </c>
      <c r="G28" s="2">
        <v>3000</v>
      </c>
    </row>
    <row r="29" spans="1:9" x14ac:dyDescent="0.25">
      <c r="C29" s="1">
        <v>6023</v>
      </c>
      <c r="D29" s="1" t="s">
        <v>41</v>
      </c>
      <c r="G29" s="2">
        <v>4000</v>
      </c>
    </row>
    <row r="30" spans="1:9" x14ac:dyDescent="0.25">
      <c r="B30" s="1">
        <v>6020</v>
      </c>
      <c r="C30" s="1" t="s">
        <v>14</v>
      </c>
      <c r="G30" s="2">
        <f>SUM(G27:G28)</f>
        <v>12800</v>
      </c>
    </row>
    <row r="32" spans="1:9" x14ac:dyDescent="0.25">
      <c r="B32" s="1">
        <v>6030</v>
      </c>
      <c r="C32" s="1" t="s">
        <v>18</v>
      </c>
    </row>
    <row r="33" spans="2:9" x14ac:dyDescent="0.25">
      <c r="C33" s="1">
        <v>6031</v>
      </c>
      <c r="D33" s="1" t="s">
        <v>19</v>
      </c>
      <c r="G33" s="2">
        <v>13000</v>
      </c>
      <c r="I33" s="1" t="s">
        <v>55</v>
      </c>
    </row>
    <row r="34" spans="2:9" x14ac:dyDescent="0.25">
      <c r="C34" s="1">
        <v>6032</v>
      </c>
      <c r="D34" s="1" t="s">
        <v>20</v>
      </c>
      <c r="G34" s="2">
        <v>150</v>
      </c>
      <c r="I34" s="1" t="s">
        <v>29</v>
      </c>
    </row>
    <row r="35" spans="2:9" x14ac:dyDescent="0.25">
      <c r="C35" s="1">
        <v>6033</v>
      </c>
      <c r="D35" s="1" t="s">
        <v>60</v>
      </c>
      <c r="G35" s="2">
        <v>6000</v>
      </c>
    </row>
    <row r="36" spans="2:9" x14ac:dyDescent="0.25">
      <c r="B36" s="1">
        <v>6030</v>
      </c>
      <c r="C36" s="1" t="s">
        <v>14</v>
      </c>
      <c r="G36" s="2">
        <f>SUM(G33:G35)</f>
        <v>19150</v>
      </c>
    </row>
    <row r="38" spans="2:9" x14ac:dyDescent="0.25">
      <c r="B38" s="1">
        <v>6040</v>
      </c>
      <c r="C38" s="1" t="s">
        <v>21</v>
      </c>
    </row>
    <row r="39" spans="2:9" x14ac:dyDescent="0.25">
      <c r="C39" s="1">
        <v>6041</v>
      </c>
      <c r="D39" s="1" t="s">
        <v>22</v>
      </c>
      <c r="G39" s="2">
        <v>1700</v>
      </c>
    </row>
    <row r="40" spans="2:9" x14ac:dyDescent="0.25">
      <c r="C40" s="1">
        <v>6042</v>
      </c>
      <c r="D40" s="1" t="s">
        <v>23</v>
      </c>
      <c r="G40" s="2">
        <v>200</v>
      </c>
    </row>
    <row r="41" spans="2:9" x14ac:dyDescent="0.25">
      <c r="C41" s="1">
        <v>6043</v>
      </c>
      <c r="D41" s="1" t="s">
        <v>25</v>
      </c>
      <c r="G41" s="2">
        <v>150000</v>
      </c>
    </row>
    <row r="42" spans="2:9" x14ac:dyDescent="0.25">
      <c r="C42" s="1">
        <v>6045</v>
      </c>
      <c r="D42" s="1" t="s">
        <v>31</v>
      </c>
      <c r="G42" s="2">
        <v>35000</v>
      </c>
    </row>
    <row r="43" spans="2:9" x14ac:dyDescent="0.25">
      <c r="C43" s="1">
        <v>6046</v>
      </c>
      <c r="D43" s="1" t="s">
        <v>26</v>
      </c>
      <c r="G43" s="2">
        <v>4500</v>
      </c>
      <c r="I43" s="1" t="s">
        <v>56</v>
      </c>
    </row>
    <row r="44" spans="2:9" x14ac:dyDescent="0.25">
      <c r="C44" s="1">
        <v>6047</v>
      </c>
      <c r="D44" s="1" t="s">
        <v>57</v>
      </c>
    </row>
    <row r="45" spans="2:9" x14ac:dyDescent="0.25">
      <c r="D45" s="1">
        <v>6047.1</v>
      </c>
      <c r="E45" s="1" t="s">
        <v>24</v>
      </c>
      <c r="G45" s="2">
        <v>4500</v>
      </c>
    </row>
    <row r="46" spans="2:9" x14ac:dyDescent="0.25">
      <c r="C46" s="1">
        <v>6048</v>
      </c>
      <c r="D46" s="1" t="s">
        <v>28</v>
      </c>
    </row>
    <row r="47" spans="2:9" x14ac:dyDescent="0.25">
      <c r="D47" s="1">
        <v>6048.1</v>
      </c>
      <c r="E47" s="1" t="s">
        <v>27</v>
      </c>
      <c r="G47" s="2">
        <v>7000</v>
      </c>
      <c r="I47" s="1" t="s">
        <v>54</v>
      </c>
    </row>
    <row r="48" spans="2:9" x14ac:dyDescent="0.25">
      <c r="D48" s="1">
        <v>6048.2</v>
      </c>
      <c r="E48" s="1" t="s">
        <v>29</v>
      </c>
      <c r="G48" s="2">
        <v>500</v>
      </c>
    </row>
    <row r="49" spans="2:7" x14ac:dyDescent="0.25">
      <c r="C49" s="1">
        <v>6049</v>
      </c>
      <c r="D49" s="1" t="s">
        <v>30</v>
      </c>
      <c r="G49" s="2">
        <v>7000</v>
      </c>
    </row>
    <row r="50" spans="2:7" x14ac:dyDescent="0.25">
      <c r="C50" s="1">
        <v>6050</v>
      </c>
      <c r="D50" s="1" t="s">
        <v>32</v>
      </c>
      <c r="G50" s="2">
        <v>1000</v>
      </c>
    </row>
    <row r="51" spans="2:7" x14ac:dyDescent="0.25">
      <c r="B51" s="1">
        <v>6040</v>
      </c>
      <c r="C51" s="1" t="s">
        <v>14</v>
      </c>
      <c r="G51" s="2">
        <f>SUM(G39:G50)</f>
        <v>211400</v>
      </c>
    </row>
    <row r="53" spans="2:7" x14ac:dyDescent="0.25">
      <c r="B53" s="1">
        <v>6050</v>
      </c>
      <c r="C53" s="1" t="s">
        <v>33</v>
      </c>
    </row>
    <row r="54" spans="2:7" x14ac:dyDescent="0.25">
      <c r="C54" s="1">
        <v>6051</v>
      </c>
      <c r="D54" s="1" t="s">
        <v>34</v>
      </c>
      <c r="G54" s="2">
        <v>500</v>
      </c>
    </row>
    <row r="55" spans="2:7" x14ac:dyDescent="0.25">
      <c r="C55" s="1">
        <v>6052</v>
      </c>
      <c r="D55" s="1" t="s">
        <v>35</v>
      </c>
      <c r="G55" s="2">
        <v>200</v>
      </c>
    </row>
    <row r="56" spans="2:7" x14ac:dyDescent="0.25">
      <c r="C56" s="1">
        <v>6053</v>
      </c>
      <c r="D56" s="1" t="s">
        <v>36</v>
      </c>
      <c r="G56" s="2">
        <v>2750</v>
      </c>
    </row>
    <row r="57" spans="2:7" x14ac:dyDescent="0.25">
      <c r="C57" s="1">
        <v>6054</v>
      </c>
      <c r="D57" s="1" t="s">
        <v>37</v>
      </c>
      <c r="G57" s="2">
        <v>500</v>
      </c>
    </row>
    <row r="58" spans="2:7" x14ac:dyDescent="0.25">
      <c r="C58" s="1">
        <v>6056</v>
      </c>
      <c r="D58" s="1" t="s">
        <v>38</v>
      </c>
      <c r="G58" s="2">
        <v>15000</v>
      </c>
    </row>
    <row r="59" spans="2:7" x14ac:dyDescent="0.25">
      <c r="B59" s="1">
        <v>6050</v>
      </c>
      <c r="C59" s="1" t="s">
        <v>14</v>
      </c>
      <c r="G59" s="2">
        <f>SUM(G54:G58)</f>
        <v>18950</v>
      </c>
    </row>
    <row r="61" spans="2:7" x14ac:dyDescent="0.25">
      <c r="B61" s="1">
        <v>6060</v>
      </c>
      <c r="C61" s="1" t="s">
        <v>39</v>
      </c>
    </row>
    <row r="62" spans="2:7" x14ac:dyDescent="0.25">
      <c r="C62" s="1">
        <v>6061</v>
      </c>
      <c r="D62" s="1" t="s">
        <v>40</v>
      </c>
      <c r="G62" s="2">
        <v>1000</v>
      </c>
    </row>
    <row r="63" spans="2:7" x14ac:dyDescent="0.25">
      <c r="C63" s="1">
        <v>6063</v>
      </c>
      <c r="D63" s="1" t="s">
        <v>42</v>
      </c>
      <c r="G63" s="2">
        <v>1000</v>
      </c>
    </row>
    <row r="64" spans="2:7" x14ac:dyDescent="0.25">
      <c r="B64" s="1">
        <v>6060</v>
      </c>
      <c r="C64" s="1" t="s">
        <v>14</v>
      </c>
      <c r="G64" s="2">
        <f>SUM(G62:G63)</f>
        <v>2000</v>
      </c>
    </row>
    <row r="66" spans="1:7" x14ac:dyDescent="0.25">
      <c r="B66" s="1">
        <v>6070</v>
      </c>
      <c r="C66" s="1" t="s">
        <v>43</v>
      </c>
    </row>
    <row r="67" spans="1:7" x14ac:dyDescent="0.25">
      <c r="C67" s="1">
        <v>6071</v>
      </c>
      <c r="D67" s="1" t="s">
        <v>44</v>
      </c>
      <c r="G67" s="2">
        <v>33000</v>
      </c>
    </row>
    <row r="68" spans="1:7" x14ac:dyDescent="0.25">
      <c r="B68" s="1">
        <v>6070</v>
      </c>
      <c r="C68" s="1" t="s">
        <v>14</v>
      </c>
      <c r="G68" s="2">
        <f>SUM(G65:G67)</f>
        <v>33000</v>
      </c>
    </row>
    <row r="70" spans="1:7" x14ac:dyDescent="0.25">
      <c r="B70" s="1">
        <v>6080</v>
      </c>
      <c r="C70" s="1" t="s">
        <v>45</v>
      </c>
    </row>
    <row r="71" spans="1:7" x14ac:dyDescent="0.25">
      <c r="C71" s="1">
        <v>6081</v>
      </c>
      <c r="D71" s="1" t="s">
        <v>46</v>
      </c>
      <c r="G71" s="2">
        <v>1250</v>
      </c>
    </row>
    <row r="72" spans="1:7" x14ac:dyDescent="0.25">
      <c r="B72" s="1">
        <v>6080</v>
      </c>
      <c r="C72" s="1" t="s">
        <v>14</v>
      </c>
      <c r="G72" s="2">
        <f>SUM(G69:G71)</f>
        <v>1250</v>
      </c>
    </row>
    <row r="74" spans="1:7" ht="18.75" x14ac:dyDescent="0.3">
      <c r="B74" s="4" t="s">
        <v>48</v>
      </c>
      <c r="G74" s="7">
        <f>G24+G30+G36+G51+G59+G64+G68+G72</f>
        <v>310390</v>
      </c>
    </row>
    <row r="76" spans="1:7" ht="18.75" x14ac:dyDescent="0.3">
      <c r="A76" s="4" t="s">
        <v>49</v>
      </c>
      <c r="G76" s="7">
        <f>G17-G74</f>
        <v>45735</v>
      </c>
    </row>
    <row r="78" spans="1:7" ht="18.75" x14ac:dyDescent="0.3">
      <c r="A78" s="4" t="s">
        <v>50</v>
      </c>
    </row>
    <row r="79" spans="1:7" x14ac:dyDescent="0.25">
      <c r="B79" s="1">
        <v>4010</v>
      </c>
      <c r="C79" s="1" t="s">
        <v>51</v>
      </c>
      <c r="G79" s="2">
        <v>10</v>
      </c>
    </row>
    <row r="81" spans="1:7" ht="20.25" x14ac:dyDescent="0.3">
      <c r="A81" s="5" t="s">
        <v>52</v>
      </c>
      <c r="G81" s="6">
        <f t="shared" ref="G81" si="3">G76+G79</f>
        <v>45745</v>
      </c>
    </row>
  </sheetData>
  <mergeCells count="2">
    <mergeCell ref="A1:L1"/>
    <mergeCell ref="A2:L2"/>
  </mergeCells>
  <printOptions gridLines="1"/>
  <pageMargins left="1" right="0.5" top="0.5" bottom="0.5" header="0.3" footer="0.3"/>
  <pageSetup paperSize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36E2-619E-4485-AFC1-367D2140C7D8}">
  <dimension ref="A1:Y87"/>
  <sheetViews>
    <sheetView tabSelected="1" zoomScaleNormal="100" workbookViewId="0">
      <selection activeCell="A2" sqref="A2:L2"/>
    </sheetView>
  </sheetViews>
  <sheetFormatPr defaultRowHeight="15" x14ac:dyDescent="0.25"/>
  <cols>
    <col min="7" max="7" width="21.28515625" customWidth="1"/>
    <col min="8" max="8" width="18.28515625" style="16" customWidth="1"/>
    <col min="9" max="9" width="18.7109375" customWidth="1"/>
  </cols>
  <sheetData>
    <row r="1" spans="1:25" ht="20.2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5" ht="20.25" x14ac:dyDescent="0.3">
      <c r="A2" s="19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5.75" x14ac:dyDescent="0.25">
      <c r="A3" s="1"/>
      <c r="B3" s="1"/>
      <c r="C3" s="1"/>
      <c r="D3" s="1"/>
      <c r="E3" s="1"/>
      <c r="F3" s="1"/>
      <c r="G3" s="2"/>
      <c r="H3" s="18" t="s">
        <v>62</v>
      </c>
      <c r="I3" s="1"/>
      <c r="J3" s="1"/>
      <c r="K3" s="1"/>
      <c r="L3" s="1"/>
      <c r="R3" s="20"/>
      <c r="S3" s="20"/>
      <c r="T3" s="20"/>
      <c r="U3" s="20"/>
      <c r="V3" s="20"/>
      <c r="W3" s="20"/>
      <c r="X3" s="20"/>
      <c r="Y3" s="20"/>
    </row>
    <row r="4" spans="1:25" ht="18.75" x14ac:dyDescent="0.3">
      <c r="A4" s="4" t="s">
        <v>9</v>
      </c>
      <c r="B4" s="1"/>
      <c r="C4" s="1"/>
      <c r="D4" s="1"/>
      <c r="E4" s="1"/>
      <c r="F4" s="1"/>
      <c r="G4" s="2"/>
      <c r="H4" s="18"/>
      <c r="I4" s="1"/>
      <c r="J4" s="1"/>
      <c r="K4" s="3"/>
      <c r="L4" s="1"/>
    </row>
    <row r="5" spans="1:25" ht="15.75" x14ac:dyDescent="0.25">
      <c r="A5" s="1"/>
      <c r="B5" s="1">
        <v>4000</v>
      </c>
      <c r="C5" s="1" t="s">
        <v>1</v>
      </c>
      <c r="D5" s="1"/>
      <c r="E5" s="1"/>
      <c r="F5" s="1"/>
      <c r="G5" s="2"/>
      <c r="H5" s="18"/>
      <c r="I5" s="1"/>
      <c r="J5" s="1"/>
      <c r="K5" s="1"/>
      <c r="L5" s="1"/>
    </row>
    <row r="6" spans="1:25" ht="15.75" x14ac:dyDescent="0.25">
      <c r="A6" s="1"/>
      <c r="B6" s="1"/>
      <c r="C6" s="1">
        <v>4002</v>
      </c>
      <c r="D6" s="1" t="s">
        <v>2</v>
      </c>
      <c r="E6" s="1"/>
      <c r="F6" s="1"/>
      <c r="G6" s="2">
        <v>6000</v>
      </c>
      <c r="H6" s="18"/>
      <c r="I6" s="1" t="s">
        <v>63</v>
      </c>
      <c r="J6" s="1"/>
      <c r="K6" s="1"/>
      <c r="L6" s="1"/>
    </row>
    <row r="7" spans="1:25" ht="15.75" x14ac:dyDescent="0.25">
      <c r="A7" s="1"/>
      <c r="B7" s="1"/>
      <c r="C7" s="1">
        <v>4004</v>
      </c>
      <c r="D7" s="1" t="s">
        <v>3</v>
      </c>
      <c r="E7" s="1"/>
      <c r="F7" s="1"/>
      <c r="G7" s="2">
        <v>1000</v>
      </c>
      <c r="H7" s="18"/>
      <c r="I7" s="1"/>
      <c r="J7" s="1"/>
      <c r="K7" s="1"/>
      <c r="L7" s="1"/>
    </row>
    <row r="8" spans="1:25" ht="15.75" x14ac:dyDescent="0.25">
      <c r="A8" s="1"/>
      <c r="B8" s="1"/>
      <c r="C8" s="1">
        <v>4005</v>
      </c>
      <c r="D8" s="1" t="s">
        <v>4</v>
      </c>
      <c r="E8" s="1"/>
      <c r="F8" s="1"/>
      <c r="G8" s="2">
        <v>300000</v>
      </c>
      <c r="H8" s="18"/>
      <c r="I8" s="1"/>
      <c r="J8" s="1"/>
      <c r="K8" s="1"/>
      <c r="L8" s="1"/>
    </row>
    <row r="9" spans="1:25" ht="15.75" x14ac:dyDescent="0.25">
      <c r="A9" s="1"/>
      <c r="B9" s="1"/>
      <c r="C9" s="1">
        <v>4007</v>
      </c>
      <c r="D9" s="1" t="s">
        <v>5</v>
      </c>
      <c r="E9" s="1"/>
      <c r="F9" s="1"/>
      <c r="G9" s="2">
        <v>30000</v>
      </c>
      <c r="H9" s="18"/>
      <c r="I9" s="1"/>
      <c r="J9" s="1"/>
      <c r="K9" s="1"/>
      <c r="L9" s="1"/>
    </row>
    <row r="10" spans="1:25" ht="15.75" x14ac:dyDescent="0.25">
      <c r="A10" s="1"/>
      <c r="B10" s="1"/>
      <c r="C10" s="1">
        <v>4008</v>
      </c>
      <c r="D10" s="1" t="s">
        <v>30</v>
      </c>
      <c r="E10" s="1"/>
      <c r="F10" s="1"/>
      <c r="G10" s="2">
        <v>2800</v>
      </c>
      <c r="H10" s="18"/>
      <c r="I10" s="1"/>
      <c r="J10" s="1"/>
      <c r="K10" s="1"/>
      <c r="L10" s="1"/>
    </row>
    <row r="11" spans="1:25" ht="15.75" x14ac:dyDescent="0.25">
      <c r="A11" s="1"/>
      <c r="B11" s="1">
        <v>4000</v>
      </c>
      <c r="C11" s="1" t="s">
        <v>8</v>
      </c>
      <c r="D11" s="1"/>
      <c r="E11" s="1"/>
      <c r="F11" s="1"/>
      <c r="G11" s="2">
        <f>SUM(G6:G10)</f>
        <v>339800</v>
      </c>
      <c r="H11" s="18"/>
      <c r="I11" s="1"/>
      <c r="J11" s="1"/>
      <c r="K11" s="1"/>
      <c r="L11" s="1"/>
    </row>
    <row r="12" spans="1:25" ht="15.75" x14ac:dyDescent="0.25">
      <c r="A12" s="1"/>
      <c r="B12" s="1"/>
      <c r="C12" s="1"/>
      <c r="D12" s="1"/>
      <c r="E12" s="1"/>
      <c r="F12" s="1"/>
      <c r="G12" s="2"/>
      <c r="H12" s="18"/>
      <c r="I12" s="1"/>
      <c r="J12" s="1"/>
      <c r="K12" s="1"/>
      <c r="L12" s="1"/>
    </row>
    <row r="13" spans="1:25" ht="15.75" x14ac:dyDescent="0.25">
      <c r="A13" s="1"/>
      <c r="B13" s="1">
        <v>5000</v>
      </c>
      <c r="C13" s="1" t="s">
        <v>6</v>
      </c>
      <c r="D13" s="1"/>
      <c r="E13" s="1"/>
      <c r="F13" s="1"/>
      <c r="G13" s="2"/>
      <c r="H13" s="18"/>
      <c r="I13" s="1"/>
      <c r="J13" s="1"/>
      <c r="K13" s="1"/>
      <c r="L13" s="1"/>
    </row>
    <row r="14" spans="1:25" ht="15.75" x14ac:dyDescent="0.25">
      <c r="A14" s="1"/>
      <c r="B14" s="1"/>
      <c r="C14" s="1" t="s">
        <v>7</v>
      </c>
      <c r="D14" s="1"/>
      <c r="E14" s="1"/>
      <c r="F14" s="1"/>
      <c r="G14" s="2">
        <v>500</v>
      </c>
      <c r="H14" s="18"/>
      <c r="I14" s="1"/>
      <c r="J14" s="1"/>
      <c r="K14" s="1"/>
      <c r="L14" s="1"/>
    </row>
    <row r="15" spans="1:25" ht="15.75" x14ac:dyDescent="0.25">
      <c r="A15" s="1"/>
      <c r="B15" s="1">
        <v>5000</v>
      </c>
      <c r="C15" s="1" t="s">
        <v>8</v>
      </c>
      <c r="D15" s="1"/>
      <c r="E15" s="1"/>
      <c r="F15" s="1"/>
      <c r="G15" s="2">
        <f t="shared" ref="G15" si="0">SUM(G14)</f>
        <v>500</v>
      </c>
      <c r="H15" s="18"/>
      <c r="I15" s="1"/>
      <c r="J15" s="1"/>
      <c r="K15" s="1"/>
      <c r="L15" s="1"/>
    </row>
    <row r="16" spans="1:25" ht="15.75" x14ac:dyDescent="0.25">
      <c r="A16" s="1"/>
      <c r="B16" s="1"/>
      <c r="C16" s="1"/>
      <c r="D16" s="1"/>
      <c r="E16" s="1"/>
      <c r="F16" s="1"/>
      <c r="G16" s="2"/>
      <c r="H16" s="18"/>
      <c r="I16" s="1"/>
      <c r="J16" s="1"/>
      <c r="K16" s="1"/>
      <c r="L16" s="1"/>
    </row>
    <row r="17" spans="1:12" ht="18.75" x14ac:dyDescent="0.3">
      <c r="A17" s="1"/>
      <c r="B17" s="3" t="s">
        <v>47</v>
      </c>
      <c r="C17" s="1"/>
      <c r="D17" s="1"/>
      <c r="E17" s="1"/>
      <c r="F17" s="1"/>
      <c r="G17" s="7">
        <f t="shared" ref="G17" si="1">SUM(G11+G15)</f>
        <v>340300</v>
      </c>
      <c r="H17" s="18"/>
      <c r="I17" s="1"/>
      <c r="J17" s="1"/>
      <c r="K17" s="1"/>
      <c r="L17" s="1"/>
    </row>
    <row r="18" spans="1:12" ht="15.75" x14ac:dyDescent="0.25">
      <c r="A18" s="1"/>
      <c r="B18" s="1"/>
      <c r="C18" s="1"/>
      <c r="D18" s="1"/>
      <c r="E18" s="1"/>
      <c r="F18" s="1"/>
      <c r="G18" s="2"/>
      <c r="H18" s="18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2"/>
      <c r="H19" s="18"/>
      <c r="I19" s="1"/>
      <c r="J19" s="1"/>
      <c r="K19" s="1"/>
      <c r="L19" s="1"/>
    </row>
    <row r="20" spans="1:12" ht="18.75" x14ac:dyDescent="0.3">
      <c r="A20" s="4" t="s">
        <v>10</v>
      </c>
      <c r="B20" s="1"/>
      <c r="C20" s="1"/>
      <c r="D20" s="1"/>
      <c r="E20" s="1"/>
      <c r="F20" s="1"/>
      <c r="G20" s="2"/>
      <c r="H20" s="18"/>
      <c r="I20" s="1"/>
      <c r="J20" s="1"/>
      <c r="K20" s="1"/>
      <c r="L20" s="1"/>
    </row>
    <row r="21" spans="1:12" ht="15.75" x14ac:dyDescent="0.25">
      <c r="A21" s="1"/>
      <c r="B21" s="1">
        <v>6010</v>
      </c>
      <c r="C21" s="1" t="s">
        <v>58</v>
      </c>
      <c r="D21" s="1"/>
      <c r="E21" s="1"/>
      <c r="F21" s="1"/>
      <c r="G21" s="2"/>
      <c r="H21" s="18"/>
      <c r="I21" s="1"/>
      <c r="J21" s="1"/>
      <c r="K21" s="1"/>
      <c r="L21" s="1"/>
    </row>
    <row r="22" spans="1:12" ht="15.75" x14ac:dyDescent="0.25">
      <c r="A22" s="1"/>
      <c r="B22" s="1"/>
      <c r="C22" s="1">
        <v>6011</v>
      </c>
      <c r="D22" s="1" t="s">
        <v>12</v>
      </c>
      <c r="E22" s="1"/>
      <c r="F22" s="1"/>
      <c r="G22" s="2">
        <v>15000</v>
      </c>
      <c r="H22" s="18"/>
      <c r="I22" s="1"/>
      <c r="J22" s="1"/>
      <c r="K22" s="1"/>
      <c r="L22" s="1"/>
    </row>
    <row r="23" spans="1:12" ht="15.75" x14ac:dyDescent="0.25">
      <c r="A23" s="1"/>
      <c r="B23" s="1"/>
      <c r="C23" s="1">
        <v>6012</v>
      </c>
      <c r="D23" s="1" t="s">
        <v>13</v>
      </c>
      <c r="E23" s="1"/>
      <c r="F23" s="1"/>
      <c r="G23" s="2">
        <v>1200</v>
      </c>
      <c r="H23" s="18"/>
      <c r="I23" s="1"/>
      <c r="J23" s="1"/>
      <c r="K23" s="1"/>
      <c r="L23" s="1"/>
    </row>
    <row r="24" spans="1:12" ht="15.75" x14ac:dyDescent="0.25">
      <c r="A24" s="1"/>
      <c r="B24" s="1">
        <v>6010</v>
      </c>
      <c r="C24" s="1" t="s">
        <v>14</v>
      </c>
      <c r="D24" s="1"/>
      <c r="E24" s="1"/>
      <c r="F24" s="1"/>
      <c r="G24" s="2">
        <f t="shared" ref="G24" si="2">SUM(G22:G23)</f>
        <v>16200</v>
      </c>
      <c r="H24" s="18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2"/>
      <c r="H25" s="18"/>
      <c r="I25" s="1"/>
      <c r="J25" s="1"/>
      <c r="K25" s="1"/>
    </row>
    <row r="26" spans="1:12" ht="15.75" x14ac:dyDescent="0.25">
      <c r="A26" s="1"/>
      <c r="B26" s="8">
        <v>6020</v>
      </c>
      <c r="C26" s="1" t="s">
        <v>17</v>
      </c>
      <c r="D26" s="1"/>
      <c r="E26" s="1"/>
      <c r="F26" s="1"/>
      <c r="G26" s="2"/>
      <c r="H26" s="18"/>
      <c r="I26" s="1"/>
      <c r="J26" s="1"/>
      <c r="K26" s="1"/>
      <c r="L26" s="1"/>
    </row>
    <row r="27" spans="1:12" ht="15.75" x14ac:dyDescent="0.25">
      <c r="A27" s="1"/>
      <c r="B27" s="1"/>
      <c r="C27" s="1">
        <v>6021</v>
      </c>
      <c r="D27" s="1" t="s">
        <v>15</v>
      </c>
      <c r="E27" s="1"/>
      <c r="F27" s="1"/>
      <c r="G27" s="2">
        <v>2000</v>
      </c>
      <c r="H27" s="18"/>
      <c r="I27" s="1"/>
      <c r="J27" s="1"/>
      <c r="K27" s="1"/>
      <c r="L27" s="1"/>
    </row>
    <row r="28" spans="1:12" ht="15.75" x14ac:dyDescent="0.25">
      <c r="A28" s="1"/>
      <c r="B28" s="1"/>
      <c r="C28" s="1">
        <v>6022</v>
      </c>
      <c r="D28" s="1" t="s">
        <v>16</v>
      </c>
      <c r="E28" s="1"/>
      <c r="F28" s="1"/>
      <c r="G28" s="2">
        <v>7000</v>
      </c>
      <c r="H28" s="18"/>
      <c r="I28" s="1"/>
      <c r="J28" s="1"/>
      <c r="K28" s="1"/>
      <c r="L28" s="1"/>
    </row>
    <row r="29" spans="1:12" ht="15.75" x14ac:dyDescent="0.25">
      <c r="A29" s="1"/>
      <c r="B29" s="1"/>
      <c r="C29" s="1">
        <v>6024</v>
      </c>
      <c r="D29" s="1" t="s">
        <v>61</v>
      </c>
      <c r="E29" s="1"/>
      <c r="F29" s="1"/>
      <c r="G29" s="17">
        <v>500</v>
      </c>
      <c r="H29" s="18"/>
      <c r="I29" s="10"/>
      <c r="J29" s="1"/>
      <c r="K29" s="1"/>
      <c r="L29" s="1"/>
    </row>
    <row r="30" spans="1:12" ht="15.75" x14ac:dyDescent="0.25">
      <c r="A30" s="1"/>
      <c r="B30" s="1">
        <v>6020</v>
      </c>
      <c r="C30" s="1" t="s">
        <v>14</v>
      </c>
      <c r="D30" s="1"/>
      <c r="E30" s="1"/>
      <c r="F30" s="1"/>
      <c r="G30" s="2">
        <f>SUM(G27:G29)</f>
        <v>9500</v>
      </c>
      <c r="H30" s="18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2"/>
      <c r="H31" s="18"/>
      <c r="I31" s="1"/>
      <c r="J31" s="1"/>
      <c r="K31" s="1"/>
      <c r="L31" s="1"/>
    </row>
    <row r="32" spans="1:12" ht="15.75" x14ac:dyDescent="0.25">
      <c r="A32" s="1"/>
      <c r="B32" s="1">
        <v>6030</v>
      </c>
      <c r="C32" s="1" t="s">
        <v>18</v>
      </c>
      <c r="D32" s="1"/>
      <c r="E32" s="1"/>
      <c r="F32" s="1"/>
      <c r="G32" s="2"/>
      <c r="H32" s="18"/>
      <c r="I32" s="1"/>
      <c r="J32" s="1"/>
      <c r="K32" s="1"/>
      <c r="L32" s="1"/>
    </row>
    <row r="33" spans="1:12" ht="15.75" x14ac:dyDescent="0.25">
      <c r="A33" s="1"/>
      <c r="B33" s="1"/>
      <c r="C33" s="1">
        <v>6031</v>
      </c>
      <c r="D33" s="1" t="s">
        <v>19</v>
      </c>
      <c r="E33" s="1"/>
      <c r="F33" s="1"/>
      <c r="G33" s="2">
        <v>15000</v>
      </c>
      <c r="H33" s="18"/>
      <c r="I33" s="1"/>
      <c r="J33" s="1"/>
      <c r="K33" s="1"/>
      <c r="L33" s="9"/>
    </row>
    <row r="34" spans="1:12" ht="15.75" x14ac:dyDescent="0.25">
      <c r="A34" s="1"/>
      <c r="B34" s="1"/>
      <c r="C34" s="1">
        <v>6032</v>
      </c>
      <c r="D34" s="1" t="s">
        <v>20</v>
      </c>
      <c r="E34" s="1"/>
      <c r="F34" s="1"/>
      <c r="G34" s="2">
        <v>650</v>
      </c>
      <c r="H34" s="18"/>
      <c r="I34" s="1"/>
      <c r="J34" s="1"/>
      <c r="K34" s="1"/>
      <c r="L34" s="1"/>
    </row>
    <row r="36" spans="1:12" ht="15.75" x14ac:dyDescent="0.25">
      <c r="A36" s="1"/>
      <c r="B36" s="1">
        <v>6030</v>
      </c>
      <c r="C36" s="1" t="s">
        <v>14</v>
      </c>
      <c r="D36" s="1"/>
      <c r="E36" s="1"/>
      <c r="F36" s="1"/>
      <c r="G36" s="2">
        <f>SUM(G33:G34)</f>
        <v>15650</v>
      </c>
      <c r="H36" s="18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2"/>
      <c r="H37" s="18"/>
      <c r="I37" s="1"/>
      <c r="J37" s="1"/>
      <c r="K37" s="1"/>
      <c r="L37" s="1"/>
    </row>
    <row r="38" spans="1:12" ht="15.75" x14ac:dyDescent="0.25">
      <c r="A38" s="1"/>
      <c r="B38" s="1">
        <v>6040</v>
      </c>
      <c r="C38" s="1" t="s">
        <v>21</v>
      </c>
      <c r="D38" s="1"/>
      <c r="E38" s="1"/>
      <c r="F38" s="1"/>
      <c r="G38" s="2"/>
      <c r="H38" s="18"/>
      <c r="I38" s="1"/>
      <c r="J38" s="1"/>
      <c r="K38" s="1"/>
      <c r="L38" s="1"/>
    </row>
    <row r="39" spans="1:12" ht="15.75" x14ac:dyDescent="0.25">
      <c r="A39" s="1"/>
      <c r="B39" s="1"/>
      <c r="C39" s="1">
        <v>6041</v>
      </c>
      <c r="D39" s="1" t="s">
        <v>22</v>
      </c>
      <c r="E39" s="1"/>
      <c r="F39" s="1"/>
      <c r="G39" s="2">
        <v>1700</v>
      </c>
      <c r="H39" s="18"/>
      <c r="I39" s="1"/>
      <c r="J39" s="1"/>
      <c r="K39" s="1"/>
      <c r="L39" s="1"/>
    </row>
    <row r="40" spans="1:12" ht="15.75" x14ac:dyDescent="0.25">
      <c r="A40" s="1"/>
      <c r="B40" s="1"/>
      <c r="C40" s="1">
        <v>6043</v>
      </c>
      <c r="D40" s="1" t="s">
        <v>60</v>
      </c>
      <c r="E40" s="1"/>
      <c r="F40" s="1"/>
      <c r="G40" s="2">
        <v>8000</v>
      </c>
      <c r="H40" s="18"/>
      <c r="I40" s="1"/>
      <c r="J40" s="1"/>
      <c r="K40" s="1"/>
      <c r="L40" s="1"/>
    </row>
    <row r="41" spans="1:12" ht="15.75" x14ac:dyDescent="0.25">
      <c r="A41" s="1"/>
      <c r="B41" s="1"/>
      <c r="C41" s="1">
        <v>6044</v>
      </c>
      <c r="D41" s="1" t="s">
        <v>23</v>
      </c>
      <c r="E41" s="1"/>
      <c r="F41" s="1"/>
      <c r="G41" s="2">
        <v>400</v>
      </c>
      <c r="H41" s="18"/>
      <c r="I41" s="1"/>
      <c r="J41" s="1"/>
      <c r="K41" s="1"/>
      <c r="L41" s="1"/>
    </row>
    <row r="42" spans="1:12" ht="15.75" x14ac:dyDescent="0.25">
      <c r="A42" s="1"/>
      <c r="B42" s="1"/>
      <c r="C42" s="1">
        <v>6045</v>
      </c>
      <c r="D42" s="1" t="s">
        <v>25</v>
      </c>
      <c r="E42" s="1"/>
      <c r="F42" s="1"/>
      <c r="G42" s="2">
        <v>185000</v>
      </c>
      <c r="H42" s="18"/>
      <c r="I42" s="11"/>
      <c r="J42" s="11"/>
      <c r="K42" s="11"/>
      <c r="L42" s="11"/>
    </row>
    <row r="43" spans="1:12" ht="15.75" x14ac:dyDescent="0.25">
      <c r="A43" s="1"/>
      <c r="B43" s="1"/>
      <c r="C43" s="1">
        <v>6046</v>
      </c>
      <c r="D43" s="1" t="s">
        <v>31</v>
      </c>
      <c r="E43" s="1"/>
      <c r="F43" s="1"/>
      <c r="G43" s="2">
        <v>40000</v>
      </c>
      <c r="H43" s="18"/>
      <c r="I43" s="1"/>
      <c r="J43" s="1"/>
      <c r="K43" s="1"/>
      <c r="L43" s="1"/>
    </row>
    <row r="44" spans="1:12" ht="15.75" x14ac:dyDescent="0.25">
      <c r="A44" s="1"/>
      <c r="B44" s="1"/>
      <c r="C44" s="1">
        <v>6047</v>
      </c>
      <c r="D44" s="1" t="s">
        <v>26</v>
      </c>
      <c r="E44" s="1"/>
      <c r="F44" s="1"/>
      <c r="G44" s="2">
        <v>6000</v>
      </c>
      <c r="H44" s="18"/>
      <c r="I44" s="1"/>
      <c r="J44" s="1"/>
      <c r="K44" s="1"/>
      <c r="L44" s="1"/>
    </row>
    <row r="45" spans="1:12" ht="15.75" x14ac:dyDescent="0.25">
      <c r="A45" s="1"/>
      <c r="B45" s="1"/>
      <c r="C45" s="1">
        <v>6049</v>
      </c>
      <c r="D45" s="1" t="s">
        <v>57</v>
      </c>
      <c r="E45" s="1"/>
      <c r="F45" s="1"/>
      <c r="G45" s="2">
        <v>4500</v>
      </c>
      <c r="H45" s="18"/>
      <c r="I45" s="1"/>
      <c r="J45" s="1"/>
      <c r="K45" s="1"/>
      <c r="L45" s="1"/>
    </row>
    <row r="46" spans="1:12" ht="15.75" x14ac:dyDescent="0.25">
      <c r="A46" s="1"/>
      <c r="B46" s="1"/>
      <c r="C46" s="1">
        <v>6079</v>
      </c>
      <c r="D46" s="1" t="s">
        <v>28</v>
      </c>
      <c r="E46" s="1"/>
      <c r="F46" s="1"/>
      <c r="G46" s="2">
        <v>7500</v>
      </c>
      <c r="H46" s="18"/>
      <c r="I46" s="1"/>
      <c r="J46" s="1"/>
      <c r="K46" s="1"/>
      <c r="L46" s="1"/>
    </row>
    <row r="47" spans="1:12" ht="15.75" x14ac:dyDescent="0.25">
      <c r="A47" s="1"/>
      <c r="B47" s="1"/>
      <c r="C47" s="1">
        <v>6076</v>
      </c>
      <c r="D47" s="1" t="s">
        <v>30</v>
      </c>
      <c r="E47" s="1"/>
      <c r="F47" s="1"/>
      <c r="G47" s="2">
        <v>9000</v>
      </c>
      <c r="H47" s="18"/>
      <c r="I47" s="1"/>
      <c r="J47" s="1"/>
      <c r="K47" s="1"/>
      <c r="L47" s="1"/>
    </row>
    <row r="48" spans="1:12" ht="15.75" x14ac:dyDescent="0.25">
      <c r="A48" s="1"/>
      <c r="B48" s="1"/>
      <c r="C48" s="1">
        <v>6077</v>
      </c>
      <c r="D48" s="1" t="s">
        <v>32</v>
      </c>
      <c r="E48" s="1"/>
      <c r="F48" s="1"/>
      <c r="G48" s="2">
        <v>5000</v>
      </c>
      <c r="H48" s="18"/>
      <c r="I48" s="1"/>
      <c r="J48" s="1"/>
      <c r="K48" s="1"/>
      <c r="L48" s="1"/>
    </row>
    <row r="49" spans="1:12" ht="15.75" x14ac:dyDescent="0.25">
      <c r="A49" s="1"/>
      <c r="B49" s="1">
        <v>6040</v>
      </c>
      <c r="C49" s="1" t="s">
        <v>14</v>
      </c>
      <c r="D49" s="1"/>
      <c r="E49" s="1"/>
      <c r="F49" s="1"/>
      <c r="G49" s="2">
        <f>SUM(G39:G48)</f>
        <v>267100</v>
      </c>
      <c r="H49" s="18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2"/>
      <c r="H50" s="18"/>
      <c r="I50" s="1"/>
      <c r="J50" s="1"/>
      <c r="K50" s="1"/>
      <c r="L50" s="1"/>
    </row>
    <row r="51" spans="1:12" ht="15.75" x14ac:dyDescent="0.25">
      <c r="A51" s="1"/>
      <c r="B51" s="1">
        <v>6050</v>
      </c>
      <c r="C51" s="1" t="s">
        <v>33</v>
      </c>
      <c r="D51" s="1"/>
      <c r="E51" s="1"/>
      <c r="F51" s="1"/>
      <c r="G51" s="2"/>
      <c r="H51" s="18"/>
      <c r="I51" s="1"/>
      <c r="J51" s="1"/>
      <c r="K51" s="1"/>
      <c r="L51" s="1"/>
    </row>
    <row r="52" spans="1:12" ht="15.75" x14ac:dyDescent="0.25">
      <c r="A52" s="1"/>
      <c r="B52" s="1"/>
      <c r="C52" s="1">
        <v>6051</v>
      </c>
      <c r="D52" s="1" t="s">
        <v>34</v>
      </c>
      <c r="E52" s="1"/>
      <c r="F52" s="1"/>
      <c r="G52" s="2">
        <v>3500</v>
      </c>
      <c r="H52" s="18"/>
      <c r="I52" s="10"/>
      <c r="J52" s="10"/>
      <c r="K52" s="1"/>
      <c r="L52" s="1"/>
    </row>
    <row r="53" spans="1:12" ht="15.75" x14ac:dyDescent="0.25">
      <c r="A53" s="1"/>
      <c r="B53" s="1"/>
      <c r="C53" s="1">
        <v>6052</v>
      </c>
      <c r="D53" s="1" t="s">
        <v>35</v>
      </c>
      <c r="E53" s="1"/>
      <c r="F53" s="1"/>
      <c r="G53" s="2">
        <v>400</v>
      </c>
      <c r="H53" s="18"/>
      <c r="I53" s="1"/>
      <c r="J53" s="1"/>
      <c r="K53" s="1"/>
      <c r="L53" s="1"/>
    </row>
    <row r="54" spans="1:12" ht="15.75" x14ac:dyDescent="0.25">
      <c r="A54" s="1"/>
      <c r="B54" s="1"/>
      <c r="C54" s="1">
        <v>6053</v>
      </c>
      <c r="D54" s="1" t="s">
        <v>36</v>
      </c>
      <c r="E54" s="1"/>
      <c r="F54" s="1"/>
      <c r="G54" s="2">
        <v>3000</v>
      </c>
      <c r="H54" s="18"/>
      <c r="I54" s="1"/>
      <c r="J54" s="1"/>
      <c r="K54" s="1"/>
      <c r="L54" s="1"/>
    </row>
    <row r="55" spans="1:12" ht="15.75" x14ac:dyDescent="0.25">
      <c r="A55" s="1"/>
      <c r="B55" s="1"/>
      <c r="C55" s="1">
        <v>6054</v>
      </c>
      <c r="D55" s="1" t="s">
        <v>37</v>
      </c>
      <c r="E55" s="1"/>
      <c r="F55" s="1"/>
      <c r="G55" s="2">
        <v>500</v>
      </c>
      <c r="H55" s="18"/>
      <c r="I55" s="1"/>
      <c r="J55" s="1"/>
      <c r="K55" s="1"/>
      <c r="L55" s="1"/>
    </row>
    <row r="56" spans="1:12" ht="15.75" x14ac:dyDescent="0.25">
      <c r="A56" s="1"/>
      <c r="B56" s="1"/>
      <c r="C56" s="1">
        <v>6055</v>
      </c>
      <c r="D56" s="1" t="s">
        <v>41</v>
      </c>
      <c r="E56" s="1"/>
      <c r="F56" s="1"/>
      <c r="G56" s="2">
        <v>5000</v>
      </c>
      <c r="H56" s="18"/>
      <c r="I56" s="1"/>
      <c r="J56" s="1"/>
      <c r="K56" s="1"/>
      <c r="L56" s="1"/>
    </row>
    <row r="57" spans="1:12" ht="15.75" x14ac:dyDescent="0.25">
      <c r="A57" s="1"/>
      <c r="B57" s="1"/>
      <c r="C57" s="1">
        <v>6056</v>
      </c>
      <c r="D57" s="1" t="s">
        <v>38</v>
      </c>
      <c r="E57" s="1"/>
      <c r="F57" s="1"/>
      <c r="G57" s="2">
        <v>20000</v>
      </c>
      <c r="H57" s="18"/>
      <c r="I57" s="1"/>
      <c r="J57" s="1"/>
      <c r="K57" s="10"/>
      <c r="L57" s="1"/>
    </row>
    <row r="58" spans="1:12" ht="15.75" x14ac:dyDescent="0.25">
      <c r="A58" s="1"/>
      <c r="B58" s="1">
        <v>6050</v>
      </c>
      <c r="C58" s="1" t="s">
        <v>14</v>
      </c>
      <c r="D58" s="1"/>
      <c r="E58" s="1"/>
      <c r="F58" s="1"/>
      <c r="G58" s="2">
        <f>SUM(G52:G57)</f>
        <v>32400</v>
      </c>
      <c r="H58" s="18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2"/>
      <c r="H59" s="18"/>
      <c r="I59" s="1"/>
      <c r="J59" s="1"/>
      <c r="K59" s="1"/>
      <c r="L59" s="1"/>
    </row>
    <row r="60" spans="1:12" ht="15.75" x14ac:dyDescent="0.25">
      <c r="A60" s="1"/>
      <c r="B60" s="1">
        <v>6060</v>
      </c>
      <c r="C60" s="1" t="s">
        <v>39</v>
      </c>
      <c r="D60" s="1"/>
      <c r="E60" s="1"/>
      <c r="F60" s="1"/>
      <c r="G60" s="2"/>
      <c r="H60" s="18"/>
      <c r="I60" s="1"/>
      <c r="J60" s="1"/>
      <c r="K60" s="1"/>
      <c r="L60" s="1"/>
    </row>
    <row r="61" spans="1:12" ht="15.75" x14ac:dyDescent="0.25">
      <c r="A61" s="1"/>
      <c r="B61" s="1"/>
      <c r="C61" s="1">
        <v>6061</v>
      </c>
      <c r="D61" s="1" t="s">
        <v>40</v>
      </c>
      <c r="E61" s="1"/>
      <c r="F61" s="1"/>
      <c r="G61" s="2">
        <v>1000</v>
      </c>
      <c r="H61" s="18"/>
      <c r="I61" s="1"/>
      <c r="J61" s="1"/>
      <c r="K61" s="1"/>
      <c r="L61" s="1"/>
    </row>
    <row r="62" spans="1:12" ht="15.75" x14ac:dyDescent="0.25">
      <c r="A62" s="1"/>
      <c r="B62" s="1"/>
      <c r="C62" s="1">
        <v>6063</v>
      </c>
      <c r="D62" s="1" t="s">
        <v>42</v>
      </c>
      <c r="E62" s="1"/>
      <c r="F62" s="1"/>
      <c r="G62" s="2">
        <v>1200</v>
      </c>
      <c r="H62" s="18"/>
      <c r="I62" s="1"/>
      <c r="J62" s="1"/>
      <c r="K62" s="1"/>
      <c r="L62" s="1"/>
    </row>
    <row r="63" spans="1:12" ht="15.75" x14ac:dyDescent="0.25">
      <c r="A63" s="1"/>
      <c r="B63" s="1">
        <v>6060</v>
      </c>
      <c r="C63" s="1" t="s">
        <v>14</v>
      </c>
      <c r="D63" s="1"/>
      <c r="E63" s="1"/>
      <c r="F63" s="1"/>
      <c r="G63" s="2">
        <f>SUM(G61:G62)</f>
        <v>2200</v>
      </c>
      <c r="H63" s="18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2"/>
      <c r="H64" s="18"/>
      <c r="I64" s="1"/>
      <c r="J64" s="1"/>
      <c r="K64" s="1"/>
      <c r="L64" s="1"/>
    </row>
    <row r="65" spans="1:12" ht="15.75" x14ac:dyDescent="0.25">
      <c r="A65" s="1"/>
      <c r="B65" s="1">
        <v>6070</v>
      </c>
      <c r="C65" s="1" t="s">
        <v>43</v>
      </c>
      <c r="D65" s="1"/>
      <c r="E65" s="1"/>
      <c r="F65" s="1"/>
      <c r="G65" s="2"/>
      <c r="H65" s="18"/>
      <c r="I65" s="1"/>
      <c r="J65" s="1"/>
      <c r="K65" s="1"/>
      <c r="L65" s="1"/>
    </row>
    <row r="66" spans="1:12" ht="15.75" x14ac:dyDescent="0.25">
      <c r="A66" s="1"/>
      <c r="B66" s="1"/>
      <c r="C66" s="1">
        <v>6071</v>
      </c>
      <c r="D66" s="1" t="s">
        <v>44</v>
      </c>
      <c r="E66" s="1"/>
      <c r="F66" s="1"/>
      <c r="G66" s="2">
        <v>33000</v>
      </c>
      <c r="H66" s="18"/>
      <c r="I66" s="1"/>
      <c r="J66" s="1"/>
      <c r="K66" s="1"/>
      <c r="L66" s="1"/>
    </row>
    <row r="67" spans="1:12" ht="15.75" x14ac:dyDescent="0.25">
      <c r="A67" s="1"/>
      <c r="B67" s="1">
        <v>6070</v>
      </c>
      <c r="C67" s="1" t="s">
        <v>14</v>
      </c>
      <c r="D67" s="1"/>
      <c r="E67" s="1"/>
      <c r="F67" s="1"/>
      <c r="G67" s="2">
        <f>SUM(G64:G66)</f>
        <v>33000</v>
      </c>
      <c r="H67" s="18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2"/>
      <c r="H68" s="18"/>
      <c r="I68" s="1"/>
      <c r="J68" s="1"/>
      <c r="K68" s="1"/>
      <c r="L68" s="1"/>
    </row>
    <row r="69" spans="1:12" ht="15.75" x14ac:dyDescent="0.25">
      <c r="A69" s="1"/>
      <c r="B69" s="1">
        <v>6080</v>
      </c>
      <c r="C69" s="1" t="s">
        <v>45</v>
      </c>
      <c r="D69" s="1"/>
      <c r="E69" s="1"/>
      <c r="F69" s="1"/>
      <c r="G69" s="2"/>
      <c r="H69" s="18"/>
      <c r="I69" s="1"/>
      <c r="J69" s="1"/>
      <c r="K69" s="1"/>
      <c r="L69" s="1"/>
    </row>
    <row r="70" spans="1:12" ht="15.75" x14ac:dyDescent="0.25">
      <c r="A70" s="1"/>
      <c r="B70" s="1"/>
      <c r="C70" s="1">
        <v>6081</v>
      </c>
      <c r="D70" s="1" t="s">
        <v>46</v>
      </c>
      <c r="E70" s="1"/>
      <c r="F70" s="1"/>
      <c r="G70" s="2">
        <v>1250</v>
      </c>
      <c r="H70" s="18"/>
      <c r="I70" s="1"/>
      <c r="J70" s="1"/>
      <c r="K70" s="1"/>
      <c r="L70" s="1"/>
    </row>
    <row r="71" spans="1:12" ht="15.75" x14ac:dyDescent="0.25">
      <c r="A71" s="1"/>
      <c r="B71" s="1">
        <v>6080</v>
      </c>
      <c r="C71" s="1" t="s">
        <v>14</v>
      </c>
      <c r="D71" s="1"/>
      <c r="E71" s="1"/>
      <c r="F71" s="1"/>
      <c r="G71" s="2">
        <f>SUM(G68:G70)</f>
        <v>1250</v>
      </c>
      <c r="H71" s="18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2"/>
      <c r="H72" s="18"/>
      <c r="I72" s="1"/>
      <c r="J72" s="1"/>
      <c r="K72" s="1"/>
      <c r="L72" s="1"/>
    </row>
    <row r="73" spans="1:12" ht="18.75" x14ac:dyDescent="0.3">
      <c r="A73" s="1"/>
      <c r="B73" s="4" t="s">
        <v>48</v>
      </c>
      <c r="C73" s="1"/>
      <c r="D73" s="1"/>
      <c r="E73" s="1"/>
      <c r="F73" s="1"/>
      <c r="G73" s="7">
        <f>G24+G30+G36+G49+G58+G63+G67+G71</f>
        <v>377300</v>
      </c>
      <c r="H73" s="18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2"/>
      <c r="H74" s="18"/>
      <c r="I74" s="1"/>
      <c r="J74" s="1"/>
      <c r="K74" s="1"/>
      <c r="L74" s="1"/>
    </row>
    <row r="75" spans="1:12" ht="18.75" x14ac:dyDescent="0.3">
      <c r="A75" s="4" t="s">
        <v>49</v>
      </c>
      <c r="B75" s="1"/>
      <c r="C75" s="1"/>
      <c r="D75" s="1"/>
      <c r="E75" s="1"/>
      <c r="F75" s="1"/>
      <c r="G75" s="15">
        <f>G17-G73</f>
        <v>-37000</v>
      </c>
      <c r="H75" s="18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2"/>
      <c r="H76" s="18"/>
      <c r="I76" s="1"/>
      <c r="J76" s="1"/>
      <c r="K76" s="1"/>
      <c r="L76" s="1"/>
    </row>
    <row r="77" spans="1:12" ht="18.75" x14ac:dyDescent="0.3">
      <c r="A77" s="4" t="s">
        <v>50</v>
      </c>
      <c r="B77" s="1"/>
      <c r="C77" s="1"/>
      <c r="D77" s="1"/>
      <c r="E77" s="1"/>
      <c r="F77" s="1"/>
      <c r="G77" s="2"/>
      <c r="H77" s="18"/>
      <c r="I77" s="1"/>
      <c r="J77" s="1"/>
      <c r="K77" s="1"/>
      <c r="L77" s="1"/>
    </row>
    <row r="78" spans="1:12" ht="15.75" x14ac:dyDescent="0.25">
      <c r="A78" s="1"/>
      <c r="B78" s="1">
        <v>4010</v>
      </c>
      <c r="C78" s="1" t="s">
        <v>51</v>
      </c>
      <c r="D78" s="1"/>
      <c r="E78" s="1"/>
      <c r="F78" s="1"/>
      <c r="G78" s="2">
        <v>10</v>
      </c>
      <c r="H78" s="18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2"/>
      <c r="H79" s="18"/>
      <c r="I79" s="1"/>
      <c r="J79" s="1"/>
      <c r="K79" s="1"/>
      <c r="L79" s="1"/>
    </row>
    <row r="80" spans="1:12" ht="20.25" x14ac:dyDescent="0.3">
      <c r="A80" s="5" t="s">
        <v>52</v>
      </c>
      <c r="B80" s="1"/>
      <c r="C80" s="1"/>
      <c r="D80" s="1"/>
      <c r="E80" s="1"/>
      <c r="F80" s="1"/>
      <c r="G80" s="14">
        <f t="shared" ref="G80" si="3">G75+G78</f>
        <v>-36990</v>
      </c>
      <c r="H80" s="18"/>
      <c r="I80" s="1"/>
      <c r="J80" s="1"/>
      <c r="K80" s="1"/>
      <c r="L80" s="1"/>
    </row>
    <row r="83" spans="1:4" x14ac:dyDescent="0.25">
      <c r="A83" s="12"/>
      <c r="B83" s="13"/>
      <c r="C83" s="13"/>
    </row>
    <row r="85" spans="1:4" x14ac:dyDescent="0.25">
      <c r="A85" s="13"/>
      <c r="B85" s="13"/>
      <c r="C85" s="13"/>
      <c r="D85" s="13"/>
    </row>
    <row r="87" spans="1:4" x14ac:dyDescent="0.25">
      <c r="A87" s="13"/>
      <c r="B87" s="13"/>
      <c r="C87" s="13"/>
    </row>
  </sheetData>
  <mergeCells count="3">
    <mergeCell ref="A1:L1"/>
    <mergeCell ref="A2:L2"/>
    <mergeCell ref="R3:Y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2024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Steve</dc:creator>
  <cp:lastModifiedBy>Michael Grubbs</cp:lastModifiedBy>
  <cp:lastPrinted>2022-09-22T16:39:09Z</cp:lastPrinted>
  <dcterms:created xsi:type="dcterms:W3CDTF">2022-09-10T17:43:29Z</dcterms:created>
  <dcterms:modified xsi:type="dcterms:W3CDTF">2023-12-18T14:18:02Z</dcterms:modified>
</cp:coreProperties>
</file>